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<sst xmlns="http://schemas.openxmlformats.org/spreadsheetml/2006/main" count="41" uniqueCount="38">
  <si>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</si>
  <si>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</si>
  <si>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</si>
  <si>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</si>
  <si>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</si>
  <si>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</si>
  <si>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</si>
  <si>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</si>
  <si>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</si>
  <si>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</si>
  <si>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</si>
  <si>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</si>
  <si>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</si>
  <si>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</si>
  <si>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</si>
  <si>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</si>
  <si>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</si>
  <si>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</si>
  <si>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</si>
  <si>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</si>
  <si>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</si>
  <si>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</si>
  <si>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</si>
  <si>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</si>
  <si>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</si>
  <si>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</si>
  <si>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</si>
  <si>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</si>
  <si>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ec Agnes Dinca</t>
  </si>
  <si>
    <r>
      <t>Lista furnizorilor de analize medicale de laborator din jud.Dambovita si sumele repartizate pentru iulie-decembrie</t>
    </r>
    <r>
      <rPr>
        <sz val="10"/>
        <rFont val="Times New Roman"/>
        <family val="1"/>
      </rPr>
      <t xml:space="preserve"> 2014,utilizand criteriile din anexa 19 la Ordinul MS/CNAS nr.619/360/2014</t>
    </r>
  </si>
  <si>
    <t>indeplinirea cerintelor pt.calitate si competenta</t>
  </si>
  <si>
    <t>part.la sch.de intercomparare</t>
  </si>
  <si>
    <t>Spitalul jud.de urgenta Tgv.</t>
  </si>
  <si>
    <t>ec.Georgeta Ionita</t>
  </si>
  <si>
    <t>30.06.2014</t>
  </si>
  <si>
    <t>Ciprosyl Med SRL Titu</t>
  </si>
  <si>
    <t>CMI dr Ilie Constantinescu O. Tgv</t>
  </si>
  <si>
    <t>CMI dr.Cosmiuc L.Tgv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</si>
</sst>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33" t="s">
        <v>29</v>
      </c>
      <c r="B1" s="34"/>
      <c r="C1" s="34"/>
      <c r="D1" s="34"/>
      <c r="E1" s="34"/>
      <c r="F1" s="34"/>
      <c r="G1" s="34"/>
      <c r="H1" s="34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1"/>
      <c r="J2" s="31"/>
      <c r="K2" s="31"/>
    </row>
    <row r="3" spans="1:8" ht="12.75">
      <c r="A3" s="33"/>
      <c r="B3" s="34"/>
      <c r="C3" s="34"/>
      <c r="D3" s="34"/>
      <c r="E3" s="34"/>
      <c r="F3" s="34"/>
      <c r="G3" s="34"/>
      <c r="H3" s="34"/>
    </row>
    <row r="4" spans="1:8" s="12" customFormat="1" ht="18.75" customHeight="1">
      <c r="A4" s="35" t="s">
        <v>0</v>
      </c>
      <c r="B4" s="42" t="s">
        <v>23</v>
      </c>
      <c r="C4" s="38">
        <v>1</v>
      </c>
      <c r="D4" s="39"/>
      <c r="E4" s="38">
        <v>2</v>
      </c>
      <c r="F4" s="48"/>
      <c r="G4" s="48"/>
      <c r="H4" s="49"/>
    </row>
    <row r="5" spans="1:8" s="12" customFormat="1" ht="31.5" customHeight="1">
      <c r="A5" s="36"/>
      <c r="B5" s="43"/>
      <c r="C5" s="40" t="s">
        <v>24</v>
      </c>
      <c r="D5" s="41"/>
      <c r="E5" s="40" t="s">
        <v>22</v>
      </c>
      <c r="F5" s="50"/>
      <c r="G5" s="50"/>
      <c r="H5" s="51"/>
    </row>
    <row r="6" spans="1:8" s="30" customFormat="1" ht="21" customHeight="1">
      <c r="A6" s="36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37"/>
      <c r="B7" s="17">
        <v>1415730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52" t="s">
        <v>30</v>
      </c>
      <c r="F8" s="53"/>
      <c r="G8" s="54" t="s">
        <v>31</v>
      </c>
      <c r="H8" s="55"/>
    </row>
    <row r="9" spans="1:8" s="23" customFormat="1" ht="15" customHeight="1">
      <c r="A9" s="21"/>
      <c r="B9" s="16"/>
      <c r="C9" s="22"/>
      <c r="D9" s="22">
        <f>B7*D6</f>
        <v>707865</v>
      </c>
      <c r="E9" s="44">
        <f>F6*B7</f>
        <v>353932.5</v>
      </c>
      <c r="F9" s="45"/>
      <c r="G9" s="46">
        <f>H6*B7</f>
        <v>353932.5</v>
      </c>
      <c r="H9" s="47"/>
    </row>
    <row r="10" spans="1:8" ht="12.75">
      <c r="A10" s="2" t="s">
        <v>32</v>
      </c>
      <c r="B10" s="19">
        <f aca="true" t="shared" si="0" ref="B10:B23">D10+F10+H10</f>
        <v>218960.327954</v>
      </c>
      <c r="C10" s="5">
        <v>1734</v>
      </c>
      <c r="D10" s="18">
        <f aca="true" t="shared" si="1" ref="D10:D23">C10*$D$25</f>
        <v>147355.026954</v>
      </c>
      <c r="E10" s="10">
        <v>147</v>
      </c>
      <c r="F10" s="20">
        <f aca="true" t="shared" si="2" ref="F10:F23">ROUND($E$25*E10,2)</f>
        <v>33372.72</v>
      </c>
      <c r="G10" s="32">
        <v>136</v>
      </c>
      <c r="H10" s="20">
        <f aca="true" t="shared" si="3" ref="H10:H23">ROUND($G$25*G10,3)</f>
        <v>38232.581</v>
      </c>
    </row>
    <row r="11" spans="1:8" ht="12.75">
      <c r="A11" s="2" t="s">
        <v>14</v>
      </c>
      <c r="B11" s="19">
        <f t="shared" si="0"/>
        <v>130730.59726428002</v>
      </c>
      <c r="C11" s="5">
        <v>923.88</v>
      </c>
      <c r="D11" s="18">
        <f t="shared" si="1"/>
        <v>78511.16626428001</v>
      </c>
      <c r="E11" s="10">
        <v>126</v>
      </c>
      <c r="F11" s="20">
        <f t="shared" si="2"/>
        <v>28605.19</v>
      </c>
      <c r="G11" s="32">
        <v>84</v>
      </c>
      <c r="H11" s="20">
        <f t="shared" si="3"/>
        <v>23614.241</v>
      </c>
    </row>
    <row r="12" spans="1:8" ht="14.25" customHeight="1">
      <c r="A12" s="2" t="s">
        <v>9</v>
      </c>
      <c r="B12" s="19">
        <f t="shared" si="0"/>
        <v>126316.71251821001</v>
      </c>
      <c r="C12" s="5">
        <v>912.91</v>
      </c>
      <c r="D12" s="18">
        <f t="shared" si="1"/>
        <v>77578.93751821</v>
      </c>
      <c r="E12" s="10">
        <v>128</v>
      </c>
      <c r="F12" s="20">
        <f t="shared" si="2"/>
        <v>29059.24</v>
      </c>
      <c r="G12" s="32">
        <v>70</v>
      </c>
      <c r="H12" s="20">
        <f t="shared" si="3"/>
        <v>19678.535</v>
      </c>
    </row>
    <row r="13" spans="1:8" ht="12.75">
      <c r="A13" s="2" t="s">
        <v>11</v>
      </c>
      <c r="B13" s="19">
        <f t="shared" si="0"/>
        <v>136040.21536200002</v>
      </c>
      <c r="C13" s="5">
        <v>702</v>
      </c>
      <c r="D13" s="18">
        <f t="shared" si="1"/>
        <v>59655.84136200001</v>
      </c>
      <c r="E13" s="10">
        <v>147</v>
      </c>
      <c r="F13" s="20">
        <f t="shared" si="2"/>
        <v>33372.72</v>
      </c>
      <c r="G13" s="32">
        <v>153</v>
      </c>
      <c r="H13" s="20">
        <f t="shared" si="3"/>
        <v>43011.654</v>
      </c>
    </row>
    <row r="14" spans="1:8" ht="12.75">
      <c r="A14" s="2" t="s">
        <v>10</v>
      </c>
      <c r="B14" s="19">
        <f t="shared" si="0"/>
        <v>105745.43112139001</v>
      </c>
      <c r="C14" s="5">
        <v>698.69</v>
      </c>
      <c r="D14" s="18">
        <f t="shared" si="1"/>
        <v>59374.55812139001</v>
      </c>
      <c r="E14" s="10">
        <v>99</v>
      </c>
      <c r="F14" s="20">
        <f t="shared" si="2"/>
        <v>22475.51</v>
      </c>
      <c r="G14" s="32">
        <v>85</v>
      </c>
      <c r="H14" s="20">
        <f t="shared" si="3"/>
        <v>23895.363</v>
      </c>
    </row>
    <row r="15" spans="1:8" ht="12.75">
      <c r="A15" s="2" t="s">
        <v>16</v>
      </c>
      <c r="B15" s="19">
        <f t="shared" si="0"/>
        <v>100399.25826562001</v>
      </c>
      <c r="C15" s="5">
        <v>499.02</v>
      </c>
      <c r="D15" s="18">
        <f t="shared" si="1"/>
        <v>42406.63526562</v>
      </c>
      <c r="E15" s="10">
        <v>144</v>
      </c>
      <c r="F15" s="20">
        <f t="shared" si="2"/>
        <v>32691.65</v>
      </c>
      <c r="G15" s="32">
        <v>90</v>
      </c>
      <c r="H15" s="20">
        <f t="shared" si="3"/>
        <v>25300.973</v>
      </c>
    </row>
    <row r="16" spans="1:8" ht="12.75">
      <c r="A16" s="2" t="s">
        <v>12</v>
      </c>
      <c r="B16" s="19">
        <f t="shared" si="0"/>
        <v>79750.2842426</v>
      </c>
      <c r="C16" s="5">
        <v>424.6</v>
      </c>
      <c r="D16" s="18">
        <f t="shared" si="1"/>
        <v>36082.4362426</v>
      </c>
      <c r="E16" s="10">
        <v>97</v>
      </c>
      <c r="F16" s="20">
        <f t="shared" si="2"/>
        <v>22021.46</v>
      </c>
      <c r="G16" s="32">
        <v>77</v>
      </c>
      <c r="H16" s="20">
        <f t="shared" si="3"/>
        <v>21646.388</v>
      </c>
    </row>
    <row r="17" spans="1:8" ht="12.75">
      <c r="A17" s="2" t="s">
        <v>18</v>
      </c>
      <c r="B17" s="19">
        <f t="shared" si="0"/>
        <v>82407.85529484</v>
      </c>
      <c r="C17" s="5">
        <v>413.64</v>
      </c>
      <c r="D17" s="18">
        <f t="shared" si="1"/>
        <v>35151.05729484</v>
      </c>
      <c r="E17" s="10">
        <v>119</v>
      </c>
      <c r="F17" s="20">
        <f t="shared" si="2"/>
        <v>27016.02</v>
      </c>
      <c r="G17" s="32">
        <v>72</v>
      </c>
      <c r="H17" s="20">
        <f t="shared" si="3"/>
        <v>20240.778</v>
      </c>
    </row>
    <row r="18" spans="1:8" ht="12.75">
      <c r="A18" s="2" t="s">
        <v>36</v>
      </c>
      <c r="B18" s="19">
        <f t="shared" si="0"/>
        <v>92587.18624099</v>
      </c>
      <c r="C18" s="5">
        <v>390.29</v>
      </c>
      <c r="D18" s="18">
        <f t="shared" si="1"/>
        <v>33166.77824099</v>
      </c>
      <c r="E18" s="10">
        <v>128</v>
      </c>
      <c r="F18" s="20">
        <f t="shared" si="2"/>
        <v>29059.24</v>
      </c>
      <c r="G18" s="32">
        <v>108</v>
      </c>
      <c r="H18" s="20">
        <f t="shared" si="3"/>
        <v>30361.168</v>
      </c>
    </row>
    <row r="19" spans="1:8" ht="12.75">
      <c r="A19" s="2" t="s">
        <v>13</v>
      </c>
      <c r="B19" s="19">
        <f t="shared" si="0"/>
        <v>67646.27660434</v>
      </c>
      <c r="C19" s="5">
        <v>388.14</v>
      </c>
      <c r="D19" s="18">
        <f t="shared" si="1"/>
        <v>32984.07160434</v>
      </c>
      <c r="E19" s="10">
        <v>66</v>
      </c>
      <c r="F19" s="20">
        <f t="shared" si="2"/>
        <v>14983.67</v>
      </c>
      <c r="G19" s="32">
        <v>70</v>
      </c>
      <c r="H19" s="20">
        <f t="shared" si="3"/>
        <v>19678.535</v>
      </c>
    </row>
    <row r="20" spans="1:8" ht="12.75">
      <c r="A20" s="2" t="s">
        <v>8</v>
      </c>
      <c r="B20" s="19">
        <f t="shared" si="0"/>
        <v>76646.23301234</v>
      </c>
      <c r="C20" s="5">
        <v>356.14</v>
      </c>
      <c r="D20" s="18">
        <f t="shared" si="1"/>
        <v>30264.71701234</v>
      </c>
      <c r="E20" s="10">
        <v>104</v>
      </c>
      <c r="F20" s="20">
        <f t="shared" si="2"/>
        <v>23610.64</v>
      </c>
      <c r="G20" s="32">
        <v>81</v>
      </c>
      <c r="H20" s="20">
        <f t="shared" si="3"/>
        <v>22770.876</v>
      </c>
    </row>
    <row r="21" spans="1:8" ht="12.75">
      <c r="A21" s="2" t="s">
        <v>37</v>
      </c>
      <c r="B21" s="19">
        <f t="shared" si="0"/>
        <v>73707.5776018</v>
      </c>
      <c r="C21" s="5">
        <v>327.8</v>
      </c>
      <c r="D21" s="18">
        <f t="shared" si="1"/>
        <v>27856.3886018</v>
      </c>
      <c r="E21" s="10">
        <v>119</v>
      </c>
      <c r="F21" s="20">
        <f t="shared" si="2"/>
        <v>27016.02</v>
      </c>
      <c r="G21" s="32">
        <v>67</v>
      </c>
      <c r="H21" s="20">
        <f t="shared" si="3"/>
        <v>18835.169</v>
      </c>
    </row>
    <row r="22" spans="1:8" ht="12.75">
      <c r="A22" s="2" t="s">
        <v>15</v>
      </c>
      <c r="B22" s="19">
        <f t="shared" si="0"/>
        <v>64782.15688305</v>
      </c>
      <c r="C22" s="5">
        <v>296.55</v>
      </c>
      <c r="D22" s="18">
        <f t="shared" si="1"/>
        <v>25200.76888305</v>
      </c>
      <c r="E22" s="10">
        <v>79</v>
      </c>
      <c r="F22" s="20">
        <f t="shared" si="2"/>
        <v>17935</v>
      </c>
      <c r="G22" s="32">
        <v>77</v>
      </c>
      <c r="H22" s="20">
        <f t="shared" si="3"/>
        <v>21646.388</v>
      </c>
    </row>
    <row r="23" spans="1:8" ht="12.75">
      <c r="A23" s="2" t="s">
        <v>35</v>
      </c>
      <c r="B23" s="19">
        <f t="shared" si="0"/>
        <v>60009.883898340006</v>
      </c>
      <c r="C23" s="5">
        <v>262.14</v>
      </c>
      <c r="D23" s="18">
        <f t="shared" si="1"/>
        <v>22276.61289834</v>
      </c>
      <c r="E23" s="10">
        <v>56</v>
      </c>
      <c r="F23" s="20">
        <f t="shared" si="2"/>
        <v>12713.42</v>
      </c>
      <c r="G23" s="32">
        <v>89</v>
      </c>
      <c r="H23" s="20">
        <f t="shared" si="3"/>
        <v>25019.851</v>
      </c>
    </row>
    <row r="24" spans="1:8" ht="12.75">
      <c r="A24" s="11" t="s">
        <v>5</v>
      </c>
      <c r="B24" s="8">
        <f>SUM(B10:B23)</f>
        <v>1415729.9962637997</v>
      </c>
      <c r="C24" s="8">
        <f aca="true" t="shared" si="4" ref="C24:H24">SUM(C10:C23)</f>
        <v>8329.800000000001</v>
      </c>
      <c r="D24" s="8">
        <f t="shared" si="4"/>
        <v>707864.9962637998</v>
      </c>
      <c r="E24" s="8">
        <f t="shared" si="4"/>
        <v>1559</v>
      </c>
      <c r="F24" s="8">
        <f t="shared" si="4"/>
        <v>353932.5</v>
      </c>
      <c r="G24" s="8">
        <f t="shared" si="4"/>
        <v>1259</v>
      </c>
      <c r="H24" s="8">
        <f t="shared" si="4"/>
        <v>353932.5</v>
      </c>
    </row>
    <row r="25" spans="1:8" ht="12.75">
      <c r="A25" s="2" t="s">
        <v>3</v>
      </c>
      <c r="B25" s="6"/>
      <c r="C25" s="9"/>
      <c r="D25" s="9">
        <f>ROUND(D9/C24,6)</f>
        <v>84.979831</v>
      </c>
      <c r="E25" s="4">
        <f>ROUND(B7*25%/E24,6)</f>
        <v>227.025337</v>
      </c>
      <c r="F25" s="4"/>
      <c r="G25" s="4">
        <f>ROUND(B7*25%/G24,6)</f>
        <v>281.121922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25</v>
      </c>
      <c r="F28" s="1"/>
      <c r="G28" s="1"/>
      <c r="H28" s="1"/>
    </row>
    <row r="29" spans="1:8" ht="12.75">
      <c r="A29" s="1" t="s">
        <v>7</v>
      </c>
      <c r="B29" s="1" t="s">
        <v>28</v>
      </c>
      <c r="C29" s="1"/>
      <c r="D29" s="1"/>
      <c r="E29" s="1" t="s">
        <v>26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27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33</v>
      </c>
      <c r="B34" s="3" t="s">
        <v>20</v>
      </c>
      <c r="C34" s="3"/>
      <c r="D34" s="3" t="s">
        <v>34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/>
      <c r="B37" s="3"/>
      <c r="C37" s="3"/>
      <c r="D37" s="3"/>
      <c r="F37" s="1"/>
      <c r="G37" s="1"/>
      <c r="H37" s="1"/>
    </row>
    <row r="38" spans="1:8" ht="12.75">
      <c r="A38" s="3"/>
      <c r="B38" s="3"/>
      <c r="C38" s="3"/>
      <c r="D38" s="3"/>
      <c r="F38" s="1"/>
      <c r="G38" s="1"/>
      <c r="H38" s="1"/>
    </row>
    <row r="39" spans="1:8" ht="12.75">
      <c r="A39" s="3" t="s">
        <v>21</v>
      </c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  <row r="51" spans="1:8" ht="12.75">
      <c r="A51" s="3"/>
      <c r="B51" s="3"/>
      <c r="C51" s="3"/>
      <c r="D51" s="3"/>
      <c r="E51" s="1"/>
      <c r="F51" s="1"/>
      <c r="G51" s="1"/>
      <c r="H51" s="1"/>
    </row>
  </sheetData>
  <sheetProtection/>
  <mergeCells count="12">
    <mergeCell ref="E9:F9"/>
    <mergeCell ref="G9:H9"/>
    <mergeCell ref="E4:H4"/>
    <mergeCell ref="E5:H5"/>
    <mergeCell ref="E8:F8"/>
    <mergeCell ref="G8:H8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2014-03-31T06:44:38Z</cp:lastPrinted>
  <dcterms:created xsi:type="dcterms:W3CDTF">2003-01-21T08:22:40Z</dcterms:created>
  <dcterms:modified xsi:type="dcterms:W3CDTF">2014-06-30T11:22:41Z</dcterms:modified>
  <cp:category/>
  <cp:version/>
  <cp:contentType/>
  <cp:contentStatus/>
</cp:coreProperties>
</file>